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8B689BE1-300A-4363-A087-04E248096629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5" sheetId="8" r:id="rId1"/>
  </sheets>
  <definedNames>
    <definedName name="_xlnm.Print_Area" localSheetId="0">'2025'!$B$1:$M$25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  <c r="J11" i="8" s="1"/>
  <c r="I10" i="8"/>
  <c r="J10" i="8" s="1"/>
  <c r="H23" i="8" l="1"/>
  <c r="I9" i="8"/>
  <c r="J9" i="8" l="1"/>
  <c r="I23" i="8"/>
  <c r="K23" i="8"/>
  <c r="D23" i="8"/>
  <c r="E23" i="8"/>
  <c r="F23" i="8"/>
  <c r="G23" i="8"/>
  <c r="C23" i="8"/>
  <c r="M19" i="8"/>
  <c r="M23" i="8" l="1"/>
  <c r="M22" i="8"/>
  <c r="M18" i="8"/>
  <c r="M17" i="8" l="1"/>
  <c r="M12" i="8" l="1"/>
  <c r="M14" i="8"/>
  <c r="M15" i="8"/>
  <c r="M20" i="8"/>
  <c r="L9" i="8"/>
  <c r="L10" i="8"/>
  <c r="L11" i="8"/>
  <c r="J23" i="8" l="1"/>
  <c r="L23" i="8"/>
  <c r="M9" i="8"/>
  <c r="M16" i="8"/>
  <c r="M21" i="8"/>
  <c r="M13" i="8"/>
  <c r="M10" i="8"/>
</calcChain>
</file>

<file path=xl/sharedStrings.xml><?xml version="1.0" encoding="utf-8"?>
<sst xmlns="http://schemas.openxmlformats.org/spreadsheetml/2006/main" count="29" uniqueCount="27">
  <si>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</si>
  <si>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</si>
  <si>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</si>
  <si>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</si>
  <si>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</si>
  <si>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</si>
  <si>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</si>
  <si>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</si>
  <si>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</si>
  <si>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</si>
  <si>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</si>
  <si>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</si>
  <si>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</si>
  <si>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</si>
  <si>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</si>
  <si>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</si>
  <si>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</si>
  <si>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</si>
  <si>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</si>
  <si>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</si>
  <si>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</si>
  <si>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</si>
  <si>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</si>
  <si>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</si>
  <si>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</si>
  <si>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January, February &amp; March Data are  "provisional" and may change slightly after Quarter 1 gas data reconciliation exercise</t>
  </si>
  <si>
    <t>GAS PRODUCTION STATUS REPORT: JANUARY TO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</si>
</sst>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3F3F3F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4" applyNumberFormat="0" applyAlignment="0" applyProtection="0"/>
  </cellStyleXfs>
  <cellXfs count="21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164" fontId="4" fillId="0" borderId="0" xfId="0" applyNumberFormat="1" applyFont="1"/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0" fontId="6" fillId="3" borderId="4" xfId="4"/>
    <xf numFmtId="164" fontId="6" fillId="3" borderId="4" xfId="4" applyNumberFormat="1"/>
    <xf numFmtId="166" fontId="6" fillId="3" borderId="4" xfId="4" applyNumberFormat="1"/>
    <xf numFmtId="10" fontId="6" fillId="3" borderId="4" xfId="4" applyNumberFormat="1"/>
    <xf numFmtId="165" fontId="6" fillId="3" borderId="4" xfId="4" applyNumberFormat="1"/>
    <xf numFmtId="0" fontId="7" fillId="0" borderId="0" xfId="0" applyFont="1" applyAlignment="1">
      <alignment vertical="top"/>
    </xf>
  </cellXfs>
  <cellStyles count="5">
    <cellStyle name="Comma" xfId="1" builtinId="3"/>
    <cellStyle name="Comma 10" xfId="3" xr:uid="{4D14D569-5548-4647-B4A3-0F8E781D24B5}"/>
    <cellStyle name="Normal" xfId="0" builtinId="0"/>
    <cellStyle name="Output" xfId="4" builtinId="21"/>
    <cellStyle name="Percent" xfId="2" builtinId="5"/>
  </cellStyles>
  <dxfs count="15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48432</xdr:colOff>
      <xdr:row>0</xdr:row>
      <xdr:rowOff>86102</xdr:rowOff>
    </xdr:from>
    <xdr:to>
      <xdr:col>2</xdr:col>
      <xdr:colOff>543514</xdr:colOff>
      <xdr:row>6</xdr:row>
      <xdr:rowOff>176305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B032BEA-64D2-4B53-B206-38F30F9EA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656525" y="86102"/>
          <a:ext cx="1275379" cy="118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8:M23" totalsRowShown="0" headerRowDxfId="14" headerRowBorderDxfId="13" tableBorderDxfId="12" totalsRowBorderDxfId="11" dataCellStyle="Output">
  <autoFilter ref="B8:M23" xr:uid="{9D1FA2E5-7DDA-4DAA-88B8-21AB235DA207}"/>
  <tableColumns count="12">
    <tableColumn id="1" xr3:uid="{0F787D32-3B12-4E2A-80E1-876862108E79}" name="MONTHS" dataCellStyle="Output"/>
    <tableColumn id="2" xr3:uid="{90FF5AFD-8FD0-46A0-BD7B-EC2EDE06E0F1}" name="AG PRODUCTION (MMSCF)" dataDxfId="10" dataCellStyle="Output"/>
    <tableColumn id="3" xr3:uid="{AE5355C5-CE48-401B-84A1-1F52AFF1E13C}" name="NAG PRODUCTION (MMSCF)" dataDxfId="9" dataCellStyle="Output"/>
    <tableColumn id="4" xr3:uid="{4BA5C305-7C83-406B-813E-296D373E9B59}" name="TOTAL GAS PRODUCTION (MMSCF)" dataDxfId="8" dataCellStyle="Output"/>
    <tableColumn id="5" xr3:uid="{016BC096-1E1B-4D45-A934-9106A963CDC0}" name="FIELD USE (MMSCF)" dataDxfId="7" dataCellStyle="Output"/>
    <tableColumn id="6" xr3:uid="{D8389D6F-0A75-477E-BE76-EE75D3BA1AF6}" name="DOMESTIC SALES (MMSCF)" dataDxfId="6" dataCellStyle="Output"/>
    <tableColumn id="7" xr3:uid="{70522220-3DE0-4E4C-8088-B704D046FE1B}" name="EXPORT SALES (MMSCF)" dataDxfId="5" dataCellStyle="Output"/>
    <tableColumn id="8" xr3:uid="{9B0EEF3A-1DFB-457A-8CFF-0C0F328BF2C4}" name="TOTAL GAS UTILISED (MMSCF)" dataDxfId="4" dataCellStyle="Output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Outpu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Output"/>
    <tableColumn id="11" xr3:uid="{97FA4BB0-F0C6-4AAB-922D-EE5B8FBEF6EF}" name="% FLARED" dataDxfId="1" dataCellStyle="Outpu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 dataCellStyle="Output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7:M42"/>
  <sheetViews>
    <sheetView tabSelected="1" zoomScale="118" zoomScaleNormal="220" workbookViewId="0">
      <selection activeCell="C24" sqref="A24:XFD24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5" bestFit="1" customWidth="1"/>
    <col min="5" max="5" width="13.81640625" customWidth="1"/>
    <col min="6" max="6" width="11.1796875" customWidth="1"/>
    <col min="7" max="7" width="12.1796875" customWidth="1"/>
    <col min="8" max="8" width="10.81640625" customWidth="1"/>
    <col min="9" max="9" width="14.453125" customWidth="1"/>
    <col min="10" max="10" width="8.81640625" customWidth="1"/>
    <col min="11" max="11" width="12.453125" customWidth="1"/>
    <col min="12" max="12" width="8.54296875" customWidth="1"/>
    <col min="13" max="13" width="11.54296875" customWidth="1"/>
  </cols>
  <sheetData>
    <row r="7" spans="2:13" ht="18.5" x14ac:dyDescent="0.35">
      <c r="D7" s="20" t="s">
        <v>26</v>
      </c>
    </row>
    <row r="8" spans="2:13" ht="53.15" customHeight="1" x14ac:dyDescent="0.35">
      <c r="B8" s="9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10" t="s">
        <v>10</v>
      </c>
      <c r="M8" s="11" t="s">
        <v>11</v>
      </c>
    </row>
    <row r="9" spans="2:13" ht="25" customHeight="1" x14ac:dyDescent="0.35">
      <c r="B9" s="15" t="s">
        <v>12</v>
      </c>
      <c r="C9" s="16">
        <v>121999.0211420402</v>
      </c>
      <c r="D9" s="16">
        <v>110235.30937855698</v>
      </c>
      <c r="E9" s="16">
        <v>232234.33052059714</v>
      </c>
      <c r="F9" s="16">
        <v>66810.012383919224</v>
      </c>
      <c r="G9" s="16">
        <v>67095.240139104309</v>
      </c>
      <c r="H9" s="16">
        <v>81370.889717538957</v>
      </c>
      <c r="I9" s="16">
        <f>SUM(Table245[[#This Row],[FIELD USE (MMSCF)]:[EXPORT SALES (MMSCF)]])</f>
        <v>215276.14224056248</v>
      </c>
      <c r="J9" s="17">
        <f>Table245[[#This Row],[TOTAL GAS UTILISED (MMSCF)]]/Table245[[#This Row],[TOTAL GAS PRODUCTION (MMSCF)]]</f>
        <v>0.9269781162758336</v>
      </c>
      <c r="K9" s="16">
        <v>16958.188280034643</v>
      </c>
      <c r="L9" s="18">
        <f>Table245[[#This Row],[TOTAL GAS FLARED (MMSCF)]]/Table245[[#This Row],[TOTAL GAS PRODUCTION (MMSCF)]]</f>
        <v>7.3021883724166278E-2</v>
      </c>
      <c r="M9" s="16">
        <f>Table245[[#This Row],[TOTAL GAS PRODUCTION (MMSCF)]]-Table245[[#This Row],[TOTAL GAS UTILISED (MMSCF)]]-Table245[[#This Row],[TOTAL GAS FLARED (MMSCF)]]</f>
        <v>0</v>
      </c>
    </row>
    <row r="10" spans="2:13" ht="25" customHeight="1" x14ac:dyDescent="0.35">
      <c r="B10" s="15" t="s">
        <v>13</v>
      </c>
      <c r="C10" s="16">
        <v>113777.78957529673</v>
      </c>
      <c r="D10" s="16">
        <v>83354.093226219571</v>
      </c>
      <c r="E10" s="16">
        <v>197131.8828015163</v>
      </c>
      <c r="F10" s="16">
        <v>63613.19950816092</v>
      </c>
      <c r="G10" s="16">
        <v>53011.04240155586</v>
      </c>
      <c r="H10" s="16">
        <v>65128.493510981316</v>
      </c>
      <c r="I10" s="16">
        <f>SUM(Table245[[#This Row],[FIELD USE (MMSCF)]:[EXPORT SALES (MMSCF)]])</f>
        <v>181752.7354206981</v>
      </c>
      <c r="J10" s="17">
        <f>Table245[[#This Row],[TOTAL GAS UTILISED (MMSCF)]]/Table245[[#This Row],[TOTAL GAS PRODUCTION (MMSCF)]]</f>
        <v>0.92198548929650914</v>
      </c>
      <c r="K10" s="16">
        <v>15379.147380818207</v>
      </c>
      <c r="L10" s="18">
        <f>Table245[[#This Row],[TOTAL GAS FLARED (MMSCF)]]/Table245[[#This Row],[TOTAL GAS PRODUCTION (MMSCF)]]</f>
        <v>7.80145107034909E-2</v>
      </c>
      <c r="M10" s="16">
        <f>Table245[[#This Row],[TOTAL GAS PRODUCTION (MMSCF)]]-Table245[[#This Row],[TOTAL GAS UTILISED (MMSCF)]]-Table245[[#This Row],[TOTAL GAS FLARED (MMSCF)]]</f>
        <v>0</v>
      </c>
    </row>
    <row r="11" spans="2:13" ht="25" customHeight="1" x14ac:dyDescent="0.35">
      <c r="B11" s="15" t="s">
        <v>14</v>
      </c>
      <c r="C11" s="16">
        <v>119552.74872936562</v>
      </c>
      <c r="D11" s="16">
        <v>108378.90186437948</v>
      </c>
      <c r="E11" s="16">
        <v>227931.65059374511</v>
      </c>
      <c r="F11" s="16">
        <v>65751.366723279658</v>
      </c>
      <c r="G11" s="16">
        <v>65631.869405090561</v>
      </c>
      <c r="H11" s="16">
        <v>80468.008665796922</v>
      </c>
      <c r="I11" s="16">
        <f>SUM(Table245[[#This Row],[FIELD USE (MMSCF)]:[EXPORT SALES (MMSCF)]])</f>
        <v>211851.24479416714</v>
      </c>
      <c r="J11" s="17">
        <f>Table245[[#This Row],[TOTAL GAS UTILISED (MMSCF)]]/Table245[[#This Row],[TOTAL GAS PRODUCTION (MMSCF)]]</f>
        <v>0.92945075526944287</v>
      </c>
      <c r="K11" s="16">
        <v>16080.405799577993</v>
      </c>
      <c r="L11" s="18">
        <f>Table245[[#This Row],[TOTAL GAS FLARED (MMSCF)]]/Table245[[#This Row],[TOTAL GAS PRODUCTION (MMSCF)]]</f>
        <v>7.0549244730557265E-2</v>
      </c>
      <c r="M11" s="16">
        <v>0</v>
      </c>
    </row>
    <row r="12" spans="2:13" ht="25" customHeight="1" x14ac:dyDescent="0.35">
      <c r="B12" s="15" t="s">
        <v>15</v>
      </c>
      <c r="C12" s="16"/>
      <c r="D12" s="16"/>
      <c r="E12" s="16"/>
      <c r="F12" s="16"/>
      <c r="G12" s="16"/>
      <c r="H12" s="16"/>
      <c r="I12" s="16"/>
      <c r="J12" s="17"/>
      <c r="K12" s="16"/>
      <c r="L12" s="18"/>
      <c r="M12" s="16">
        <f>Table245[[#This Row],[TOTAL GAS PRODUCTION (MMSCF)]]-Table245[[#This Row],[TOTAL GAS UTILISED (MMSCF)]]-Table245[[#This Row],[TOTAL GAS FLARED (MMSCF)]]</f>
        <v>0</v>
      </c>
    </row>
    <row r="13" spans="2:13" ht="25" customHeight="1" x14ac:dyDescent="0.35">
      <c r="B13" s="15" t="s">
        <v>16</v>
      </c>
      <c r="C13" s="16"/>
      <c r="D13" s="16"/>
      <c r="E13" s="16"/>
      <c r="F13" s="16"/>
      <c r="G13" s="16"/>
      <c r="H13" s="16"/>
      <c r="I13" s="16"/>
      <c r="J13" s="17"/>
      <c r="K13" s="16"/>
      <c r="L13" s="18"/>
      <c r="M13" s="16">
        <f>Table245[[#This Row],[TOTAL GAS PRODUCTION (MMSCF)]]-Table245[[#This Row],[TOTAL GAS UTILISED (MMSCF)]]-Table245[[#This Row],[TOTAL GAS FLARED (MMSCF)]]</f>
        <v>0</v>
      </c>
    </row>
    <row r="14" spans="2:13" ht="25" customHeight="1" x14ac:dyDescent="0.35">
      <c r="B14" s="15" t="s">
        <v>17</v>
      </c>
      <c r="C14" s="16"/>
      <c r="D14" s="16"/>
      <c r="E14" s="16"/>
      <c r="F14" s="16"/>
      <c r="G14" s="16"/>
      <c r="H14" s="16"/>
      <c r="I14" s="16"/>
      <c r="J14" s="17"/>
      <c r="K14" s="16"/>
      <c r="L14" s="18"/>
      <c r="M14" s="16">
        <f>Table245[[#This Row],[TOTAL GAS PRODUCTION (MMSCF)]]-Table245[[#This Row],[TOTAL GAS UTILISED (MMSCF)]]-Table245[[#This Row],[TOTAL GAS FLARED (MMSCF)]]</f>
        <v>0</v>
      </c>
    </row>
    <row r="15" spans="2:13" ht="25" customHeight="1" x14ac:dyDescent="0.35">
      <c r="B15" s="15" t="s">
        <v>18</v>
      </c>
      <c r="C15" s="16"/>
      <c r="D15" s="16"/>
      <c r="E15" s="16"/>
      <c r="F15" s="16"/>
      <c r="G15" s="16"/>
      <c r="H15" s="16"/>
      <c r="I15" s="16"/>
      <c r="J15" s="17"/>
      <c r="K15" s="16"/>
      <c r="L15" s="18"/>
      <c r="M15" s="16">
        <f>Table245[[#This Row],[TOTAL GAS PRODUCTION (MMSCF)]]-Table245[[#This Row],[TOTAL GAS UTILISED (MMSCF)]]-Table245[[#This Row],[TOTAL GAS FLARED (MMSCF)]]</f>
        <v>0</v>
      </c>
    </row>
    <row r="16" spans="2:13" ht="25" customHeight="1" x14ac:dyDescent="0.35">
      <c r="B16" s="15" t="s">
        <v>19</v>
      </c>
      <c r="C16" s="16"/>
      <c r="D16" s="16"/>
      <c r="E16" s="16"/>
      <c r="F16" s="16"/>
      <c r="G16" s="16"/>
      <c r="H16" s="16"/>
      <c r="I16" s="16"/>
      <c r="J16" s="17"/>
      <c r="K16" s="16"/>
      <c r="L16" s="18"/>
      <c r="M16" s="16">
        <f>Table245[[#This Row],[TOTAL GAS PRODUCTION (MMSCF)]]-Table245[[#This Row],[TOTAL GAS UTILISED (MMSCF)]]-Table245[[#This Row],[TOTAL GAS FLARED (MMSCF)]]</f>
        <v>0</v>
      </c>
    </row>
    <row r="17" spans="2:13" ht="25" customHeight="1" x14ac:dyDescent="0.35">
      <c r="B17" s="15" t="s">
        <v>20</v>
      </c>
      <c r="C17" s="16"/>
      <c r="D17" s="16"/>
      <c r="E17" s="16"/>
      <c r="F17" s="16"/>
      <c r="G17" s="16"/>
      <c r="H17" s="16"/>
      <c r="I17" s="16"/>
      <c r="J17" s="17"/>
      <c r="K17" s="16"/>
      <c r="L17" s="18"/>
      <c r="M17" s="16">
        <f>Table245[[#This Row],[TOTAL GAS PRODUCTION (MMSCF)]]-Table245[[#This Row],[TOTAL GAS UTILISED (MMSCF)]]-Table245[[#This Row],[TOTAL GAS FLARED (MMSCF)]]</f>
        <v>0</v>
      </c>
    </row>
    <row r="18" spans="2:13" ht="25" customHeight="1" x14ac:dyDescent="0.35">
      <c r="B18" s="15" t="s">
        <v>21</v>
      </c>
      <c r="C18" s="16"/>
      <c r="D18" s="16"/>
      <c r="E18" s="16"/>
      <c r="F18" s="16"/>
      <c r="G18" s="16"/>
      <c r="H18" s="16"/>
      <c r="I18" s="16"/>
      <c r="J18" s="17"/>
      <c r="K18" s="16"/>
      <c r="L18" s="18"/>
      <c r="M18" s="16">
        <f>Table245[[#This Row],[TOTAL GAS PRODUCTION (MMSCF)]]-Table245[[#This Row],[TOTAL GAS UTILISED (MMSCF)]]-Table245[[#This Row],[TOTAL GAS FLARED (MMSCF)]]</f>
        <v>0</v>
      </c>
    </row>
    <row r="19" spans="2:13" ht="24.65" customHeight="1" x14ac:dyDescent="0.35">
      <c r="B19" s="15" t="s">
        <v>22</v>
      </c>
      <c r="C19" s="16"/>
      <c r="D19" s="16"/>
      <c r="E19" s="16"/>
      <c r="F19" s="16"/>
      <c r="G19" s="16"/>
      <c r="H19" s="16"/>
      <c r="I19" s="16"/>
      <c r="J19" s="17"/>
      <c r="K19" s="16"/>
      <c r="L19" s="18"/>
      <c r="M19" s="19">
        <f>Table245[[#This Row],[TOTAL GAS PRODUCTION (MMSCF)]]-Table245[[#This Row],[TOTAL GAS UTILISED (MMSCF)]]-Table245[[#This Row],[TOTAL GAS FLARED (MMSCF)]]</f>
        <v>0</v>
      </c>
    </row>
    <row r="20" spans="2:13" ht="25" hidden="1" customHeight="1" x14ac:dyDescent="0.35">
      <c r="B20" s="15" t="s">
        <v>22</v>
      </c>
      <c r="C20" s="19"/>
      <c r="D20" s="19"/>
      <c r="E20" s="19"/>
      <c r="F20" s="19"/>
      <c r="G20" s="19"/>
      <c r="H20" s="19"/>
      <c r="I20" s="16"/>
      <c r="J20" s="17"/>
      <c r="K20" s="19"/>
      <c r="L20" s="18"/>
      <c r="M20" s="19">
        <f>Table245[[#This Row],[TOTAL GAS PRODUCTION (MMSCF)]]-Table245[[#This Row],[TOTAL GAS UTILISED (MMSCF)]]-Table245[[#This Row],[TOTAL GAS FLARED (MMSCF)]]</f>
        <v>0</v>
      </c>
    </row>
    <row r="21" spans="2:13" ht="25" hidden="1" customHeight="1" x14ac:dyDescent="0.35">
      <c r="B21" s="15" t="s">
        <v>23</v>
      </c>
      <c r="C21" s="19"/>
      <c r="D21" s="19"/>
      <c r="E21" s="19"/>
      <c r="F21" s="19"/>
      <c r="G21" s="19"/>
      <c r="H21" s="19"/>
      <c r="I21" s="16"/>
      <c r="J21" s="17"/>
      <c r="K21" s="19"/>
      <c r="L21" s="18"/>
      <c r="M21" s="19">
        <f>Table245[[#This Row],[TOTAL GAS PRODUCTION (MMSCF)]]-Table245[[#This Row],[TOTAL GAS UTILISED (MMSCF)]]-Table245[[#This Row],[TOTAL GAS FLARED (MMSCF)]]</f>
        <v>0</v>
      </c>
    </row>
    <row r="22" spans="2:13" ht="25" customHeight="1" x14ac:dyDescent="0.35">
      <c r="B22" s="15" t="s">
        <v>23</v>
      </c>
      <c r="C22" s="16"/>
      <c r="D22" s="16"/>
      <c r="E22" s="16"/>
      <c r="F22" s="16"/>
      <c r="G22" s="16"/>
      <c r="H22" s="16"/>
      <c r="I22" s="16"/>
      <c r="J22" s="16"/>
      <c r="K22" s="16"/>
      <c r="L22" s="18"/>
      <c r="M22" s="16">
        <f>Table245[[#This Row],[TOTAL GAS PRODUCTION (MMSCF)]]-Table245[[#This Row],[TOTAL GAS UTILISED (MMSCF)]]-Table245[[#This Row],[TOTAL GAS FLARED (MMSCF)]]</f>
        <v>0</v>
      </c>
    </row>
    <row r="23" spans="2:13" s="3" customFormat="1" ht="25" customHeight="1" x14ac:dyDescent="0.35">
      <c r="B23" s="15" t="s">
        <v>24</v>
      </c>
      <c r="C23" s="19">
        <f>SUBTOTAL(109,C9:C22)</f>
        <v>355329.55944670259</v>
      </c>
      <c r="D23" s="19">
        <f t="shared" ref="D23:G23" si="0">SUBTOTAL(109,D9:D22)</f>
        <v>301968.30446915602</v>
      </c>
      <c r="E23" s="19">
        <f t="shared" si="0"/>
        <v>657297.86391585856</v>
      </c>
      <c r="F23" s="19">
        <f t="shared" si="0"/>
        <v>196174.57861535979</v>
      </c>
      <c r="G23" s="19">
        <f t="shared" si="0"/>
        <v>185738.15194575075</v>
      </c>
      <c r="H23" s="19">
        <f>SUBTOTAL(109,H9:H22)</f>
        <v>226967.3918943172</v>
      </c>
      <c r="I23" s="19">
        <f>SUBTOTAL(109,I9:I22)</f>
        <v>608880.12245542766</v>
      </c>
      <c r="J23" s="17">
        <f>Table245[[#This Row],[TOTAL GAS UTILISED (MMSCF)]]/Table245[[#This Row],[TOTAL GAS PRODUCTION (MMSCF)]]</f>
        <v>0.92633820354750318</v>
      </c>
      <c r="K23" s="19">
        <f>SUM(K9:K22)</f>
        <v>48417.741460430843</v>
      </c>
      <c r="L23" s="18">
        <f>Table245[[#This Row],[TOTAL GAS FLARED (MMSCF)]]/Table245[[#This Row],[TOTAL GAS PRODUCTION (MMSCF)]]</f>
        <v>7.3661796452496694E-2</v>
      </c>
      <c r="M23" s="19">
        <f>Table245[[#This Row],[TOTAL GAS PRODUCTION (MMSCF)]]-Table245[[#This Row],[TOTAL GAS UTILISED (MMSCF)]]-Table245[[#This Row],[TOTAL GAS FLARED (MMSCF)]]</f>
        <v>5.8207660913467407E-11</v>
      </c>
    </row>
    <row r="24" spans="2:13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x14ac:dyDescent="0.35">
      <c r="B25" s="7" t="s">
        <v>25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</row>
    <row r="26" spans="2:13" x14ac:dyDescent="0.3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35">
      <c r="C27" s="6"/>
      <c r="D27" s="6"/>
      <c r="E27" s="6"/>
      <c r="M27" s="14"/>
    </row>
    <row r="28" spans="2:13" x14ac:dyDescent="0.35">
      <c r="C28" s="6"/>
      <c r="E28" s="5"/>
      <c r="F28" s="5"/>
      <c r="G28" s="5"/>
      <c r="M28" s="14"/>
    </row>
    <row r="29" spans="2:13" x14ac:dyDescent="0.35">
      <c r="C29" s="6"/>
      <c r="D29" s="4"/>
      <c r="E29" s="13"/>
      <c r="F29" s="12"/>
      <c r="G29" s="4"/>
      <c r="H29" s="4"/>
      <c r="I29" s="4"/>
      <c r="J29" s="4"/>
      <c r="K29" s="4"/>
      <c r="L29" s="4"/>
    </row>
    <row r="30" spans="2:13" x14ac:dyDescent="0.35">
      <c r="C30" s="6"/>
      <c r="D30" s="4"/>
      <c r="F30" s="12"/>
    </row>
    <row r="31" spans="2:13" x14ac:dyDescent="0.35">
      <c r="E31" s="5"/>
      <c r="F31" s="4"/>
    </row>
    <row r="32" spans="2:13" x14ac:dyDescent="0.35">
      <c r="C32" s="4"/>
      <c r="D32" s="4"/>
      <c r="E32" s="4"/>
      <c r="G32" s="4"/>
      <c r="L32" s="1"/>
      <c r="M32" s="1"/>
    </row>
    <row r="33" spans="2:13" x14ac:dyDescent="0.35">
      <c r="C33" s="4"/>
      <c r="D33" s="4"/>
      <c r="E33" s="4"/>
      <c r="G33" s="4"/>
      <c r="L33" s="1"/>
      <c r="M33" s="1"/>
    </row>
    <row r="34" spans="2:13" x14ac:dyDescent="0.35">
      <c r="C34" s="4"/>
      <c r="D34" s="4"/>
      <c r="E34" s="4"/>
      <c r="G34" s="4"/>
      <c r="L34" s="1"/>
      <c r="M34" s="1"/>
    </row>
    <row r="35" spans="2:13" x14ac:dyDescent="0.35">
      <c r="B35" s="2"/>
      <c r="C35" s="2"/>
      <c r="D35" s="2"/>
      <c r="E35" s="2"/>
      <c r="F35" s="2"/>
      <c r="G35" s="2"/>
      <c r="H35" s="2"/>
      <c r="I35" s="2"/>
      <c r="J35" s="2"/>
      <c r="K35" s="1"/>
    </row>
    <row r="36" spans="2:13" x14ac:dyDescent="0.35">
      <c r="B36" s="2"/>
      <c r="C36" s="2"/>
      <c r="D36" s="2"/>
      <c r="E36" s="2"/>
      <c r="F36" s="2"/>
      <c r="G36" s="2"/>
      <c r="H36" s="2"/>
      <c r="I36" s="2"/>
      <c r="J36" s="2"/>
      <c r="K36" s="1"/>
      <c r="L36" s="1"/>
    </row>
    <row r="37" spans="2:13" x14ac:dyDescent="0.35">
      <c r="B37" s="2"/>
      <c r="C37" s="2"/>
      <c r="D37" s="2"/>
      <c r="E37" s="2"/>
      <c r="F37" s="2"/>
      <c r="G37" s="2"/>
      <c r="H37" s="2"/>
      <c r="I37" s="2"/>
      <c r="J37" s="2"/>
      <c r="K37" s="1"/>
      <c r="L37" s="1"/>
    </row>
    <row r="38" spans="2:13" x14ac:dyDescent="0.35">
      <c r="L38" s="1"/>
    </row>
    <row r="40" spans="2:13" x14ac:dyDescent="0.35">
      <c r="H40" s="1"/>
      <c r="L40" s="4"/>
      <c r="M40" s="4"/>
    </row>
    <row r="41" spans="2:13" x14ac:dyDescent="0.35">
      <c r="L41" s="4"/>
      <c r="M41" s="4"/>
    </row>
    <row r="42" spans="2:13" x14ac:dyDescent="0.35">
      <c r="L42" s="4"/>
      <c r="M42" s="4"/>
    </row>
  </sheetData>
  <phoneticPr fontId="3" type="noConversion"/>
  <printOptions horizontalCentered="1"/>
  <pageMargins left="0.31496062992125984" right="0.11811023622047245" top="0.35433070866141736" bottom="0.55118110236220474" header="0.31496062992125984" footer="0.31496062992125984"/>
  <pageSetup scale="94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94EFC-8844-4298-BBA7-04DB56DF3EE3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fd509e71-f5fc-452e-bf93-811b8bada609"/>
    <ds:schemaRef ds:uri="0f432df5-1a6a-4242-9ec4-b62c0cbb09d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Okiemute Akpomudjere</cp:lastModifiedBy>
  <cp:revision/>
  <cp:lastPrinted>2025-04-10T10:04:13Z</cp:lastPrinted>
  <dcterms:created xsi:type="dcterms:W3CDTF">2024-05-17T17:09:30Z</dcterms:created>
  <dcterms:modified xsi:type="dcterms:W3CDTF">2025-04-10T10:05:18Z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